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 кв 2022" sheetId="1" r:id="rId1"/>
    <sheet name="1 кв 2023" sheetId="2" r:id="rId2"/>
    <sheet name="2 кв 2023" sheetId="3" r:id="rId3"/>
    <sheet name="3 кв 2023" sheetId="4" r:id="rId4"/>
  </sheets>
  <definedNames/>
  <calcPr fullCalcOnLoad="1"/>
</workbook>
</file>

<file path=xl/sharedStrings.xml><?xml version="1.0" encoding="utf-8"?>
<sst xmlns="http://schemas.openxmlformats.org/spreadsheetml/2006/main" count="110" uniqueCount="59">
  <si>
    <t>С НДС</t>
  </si>
  <si>
    <t>Без НДС</t>
  </si>
  <si>
    <t>Сумма НДС</t>
  </si>
  <si>
    <t>Наименование работ  от 31 марта 2023</t>
  </si>
  <si>
    <t>ИТОГО</t>
  </si>
  <si>
    <t>Наименование работ  от 29 декабря 2022</t>
  </si>
  <si>
    <t>Проведение изысканий и разработка проектной документации для стадии "П" Строительство тепловых сетей к блочно-модульной котельной №1 по ул. Г. Соколова г. Малоярославец</t>
  </si>
  <si>
    <t>Проведение изысканий и разработка проектной документации для стадии "П" Реконструкция тепловых сетей котельной №9 ул. Заводская, участок теплосети от ТК19 -ТК21- ТК21а -Спорткомплекс</t>
  </si>
  <si>
    <t>тыс.руб б/НДС</t>
  </si>
  <si>
    <t>Проведение изысканий и разработка проектной документации для стадии "П" Реконструкция тепловых сетей котельной №9 ул.Заводская участок теплосети на МДОУ</t>
  </si>
  <si>
    <t>Проведение изысканий и разработка проектной документации для стадии "П" Реконструкция тепловых сетей котельной №3 ул.Коммунистическая (НГЧ) участок теплосети от котельной до МДОУ №97</t>
  </si>
  <si>
    <t>Проведение изысканий и разработка проектной документации для стадии "П" Реконструкция тепловых сетей котельной  №3 ул. Коммунистическая (НГЧ) участок теплосети от ул.Пролетарская,2 до ТК3</t>
  </si>
  <si>
    <t>Проведение изысканий и разработка проектной документации для стадии "П" Реконструкция тепловых сетей котельной №11 П.Курсантов (Швейная фабрика)  участок теплосети от котельной до  Школы №2 корпус1</t>
  </si>
  <si>
    <t>Проведение изысканий и разработка проектной документации для стадии "П" Реконструкция тепловых сетей котельной №8 ул.Парижской Коммуны участок теплосети от ж.д. ул.Гагарина,9 до ж.д. ул.Гагарина,3</t>
  </si>
  <si>
    <t>Проведение изысканий и разработка проектной документации для стадии "П" Реконструкция тепловых сетей котельной №2 ул. Почтовая участок теплосети от ТК2 - ТК6</t>
  </si>
  <si>
    <t>Проведение изысканий и разработка проектной документации для стадии "П" Реконструкция тепловых сетей котельной №2 ул. Почтовая участок теплосети  от ТК2 - ТК3</t>
  </si>
  <si>
    <t>Проведение изысканий и разработка проектной документации для стадии "П" Реконструкция тепловых сетей котельной №2 ул. Почтовая участок теплосети от ТК3 - ТК4</t>
  </si>
  <si>
    <t xml:space="preserve">Проведение изысканий и разработка проектной документации для стадии "П" Реконструкция тепловых сетей котельной №2   ул.Почтовая (ЦГА) участок теплосети от котельной до ТК1  </t>
  </si>
  <si>
    <t xml:space="preserve">Проведение изысканий и разработка проектной документации для стадии "П" Реконструкция тепловых сетей котельной №6 ул.Московкая (ТУ12) участок теплосети от ТК10 - ТК11 </t>
  </si>
  <si>
    <t>Проведение изысканий и разработка проектной документации для стадии "П" Реконструкция тепловых сетей котельной  №6 ул.Московкая (ТУ12)  участок теплосети от ТК11 - ТК12</t>
  </si>
  <si>
    <t>Проведение изысканий и разработка проектной документации для стадии "П" Реконструкция тепловых сетей котельной  №10 Маклино  участок теплосети от котельной - ТК3</t>
  </si>
  <si>
    <t>Проведение изысканий и разработка проектной документации для стадии "П" Реконструкция тепловых сетей котельной №10 Маклино  участок теплосети от ТК6 - ТК9</t>
  </si>
  <si>
    <t>Проведение изысканий и разработка проектной документации для стадии "П" Реконструкция тепловых сетей котельной  №10 Маклино участок теплосетиот ТК9 - ТК11</t>
  </si>
  <si>
    <t>№ мероприятия по ИП</t>
  </si>
  <si>
    <t>№                            акт - март 2023</t>
  </si>
  <si>
    <t>№                            акт - декабрь 2022</t>
  </si>
  <si>
    <t>Изыскательные и предпроектные работы - строительство котельная № 8 ул. П. Коммуна</t>
  </si>
  <si>
    <t>Изыскательные и предпроектные работы - реконструкция котельная № 2 ул. Почтовая</t>
  </si>
  <si>
    <t>Изыскательные и предпроектные работы - реконструкция котельная № 6 ул. Московская</t>
  </si>
  <si>
    <t>Изыскательные и предпроектные работы - реконструкция котельная № 9 ул. Заводская</t>
  </si>
  <si>
    <t>Изыскательные и предпроектные работы - строительство котельная № 1 ул. Г.Соколова</t>
  </si>
  <si>
    <t>2.1.1.</t>
  </si>
  <si>
    <t>2.1.6.</t>
  </si>
  <si>
    <t>3.2.1.</t>
  </si>
  <si>
    <t>3.2.6.</t>
  </si>
  <si>
    <t>3.2.8.</t>
  </si>
  <si>
    <t>2.1.4.</t>
  </si>
  <si>
    <t>3.1.1.</t>
  </si>
  <si>
    <t>3.1.3.</t>
  </si>
  <si>
    <t>3.1.14.</t>
  </si>
  <si>
    <t>3.1.15.</t>
  </si>
  <si>
    <t>3.1.16.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</si>
  <si>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</si>
  <si>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</si>
  <si>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</si>
  <si>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</si>
  <si>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</si>
  <si>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</si>
  <si>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</si>
  <si>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</si>
  <si>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</si>
  <si>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3.11.14.</t>
  </si>
  <si>
    <t>Подрядная организация</t>
  </si>
  <si>
    <t>Договор  № , дата, срок выполнения</t>
  </si>
  <si>
    <t xml:space="preserve">ООО "ИНЖИНИРИНГОВЫЕ РЕШЕНИЯ "                                                </t>
  </si>
  <si>
    <t>Договор                                     № 40 от 16.09.2022г. Срок выполнения работ до 01.11.2027</t>
  </si>
  <si>
    <t>% выполнения работ</t>
  </si>
  <si>
    <t>№                            акт -            2023</t>
  </si>
  <si>
    <t>Наименование работ  от _____________ 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</si>
</sst>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0" fontId="28" fillId="0" borderId="11" xfId="0" applyFont="1" applyFill="1" applyBorder="1" applyAlignment="1">
      <alignment/>
    </xf>
    <xf numFmtId="2" fontId="28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/>
    </xf>
    <xf numFmtId="2" fontId="28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7"/>
  <sheetViews>
    <sheetView tabSelected="1" zoomScalePageLayoutView="0" workbookViewId="0" topLeftCell="A1">
      <selection activeCell="C55" sqref="C55"/>
    </sheetView>
  </sheetViews>
  <sheetFormatPr defaultColWidth="9.140625" defaultRowHeight="15"/>
  <cols>
    <col min="1" max="1" width="11.00390625" style="0" customWidth="1"/>
    <col min="2" max="2" width="10.7109375" style="0" customWidth="1"/>
    <col min="3" max="3" width="86.28125" style="0" customWidth="1"/>
    <col min="4" max="4" width="15.28125" style="0" customWidth="1"/>
    <col min="5" max="5" width="13.140625" style="0" customWidth="1"/>
    <col min="6" max="6" width="14.00390625" style="0" customWidth="1"/>
  </cols>
  <sheetData>
    <row r="1" spans="1:6" ht="60">
      <c r="A1" s="13" t="s">
        <v>23</v>
      </c>
      <c r="B1" s="11" t="s">
        <v>25</v>
      </c>
      <c r="C1" s="5" t="s">
        <v>5</v>
      </c>
      <c r="D1" s="4" t="s">
        <v>2</v>
      </c>
      <c r="E1" s="4" t="s">
        <v>0</v>
      </c>
      <c r="F1" s="4" t="s">
        <v>1</v>
      </c>
    </row>
    <row r="2" spans="1:6" ht="15">
      <c r="A2" s="1" t="s">
        <v>32</v>
      </c>
      <c r="B2" s="12">
        <v>724</v>
      </c>
      <c r="C2" s="1" t="s">
        <v>26</v>
      </c>
      <c r="D2" s="2">
        <v>217000</v>
      </c>
      <c r="E2" s="2">
        <v>1302000</v>
      </c>
      <c r="F2" s="2">
        <f>E2-D2</f>
        <v>1085000</v>
      </c>
    </row>
    <row r="3" spans="1:6" ht="15">
      <c r="A3" s="1" t="s">
        <v>33</v>
      </c>
      <c r="B3" s="12">
        <v>723</v>
      </c>
      <c r="C3" s="1" t="s">
        <v>27</v>
      </c>
      <c r="D3" s="2">
        <v>164166.67</v>
      </c>
      <c r="E3" s="2">
        <v>985000</v>
      </c>
      <c r="F3" s="2">
        <f>E3-D3</f>
        <v>820833.33</v>
      </c>
    </row>
    <row r="4" spans="1:6" ht="15">
      <c r="A4" s="1" t="s">
        <v>34</v>
      </c>
      <c r="B4" s="12">
        <v>722</v>
      </c>
      <c r="C4" s="1" t="s">
        <v>28</v>
      </c>
      <c r="D4" s="2">
        <v>189666.67</v>
      </c>
      <c r="E4" s="2">
        <v>1138000</v>
      </c>
      <c r="F4" s="2">
        <f>E4-D4</f>
        <v>948333.33</v>
      </c>
    </row>
    <row r="5" spans="1:6" ht="15">
      <c r="A5" s="1" t="s">
        <v>35</v>
      </c>
      <c r="B5" s="12">
        <v>721</v>
      </c>
      <c r="C5" s="1" t="s">
        <v>29</v>
      </c>
      <c r="D5" s="2">
        <v>178833.33</v>
      </c>
      <c r="E5" s="2">
        <v>1073000</v>
      </c>
      <c r="F5" s="2">
        <f>E5-D5</f>
        <v>894166.67</v>
      </c>
    </row>
    <row r="6" spans="1:6" ht="15">
      <c r="A6" s="1" t="s">
        <v>31</v>
      </c>
      <c r="B6" s="12">
        <v>839</v>
      </c>
      <c r="C6" s="1" t="s">
        <v>30</v>
      </c>
      <c r="D6" s="7">
        <v>175166.67</v>
      </c>
      <c r="E6" s="7">
        <v>1051000</v>
      </c>
      <c r="F6" s="7">
        <f>E6-D6</f>
        <v>875833.33</v>
      </c>
    </row>
    <row r="7" spans="2:6" ht="15">
      <c r="B7" s="1" t="s">
        <v>4</v>
      </c>
      <c r="C7" s="1"/>
      <c r="D7" s="3">
        <f>SUM(D2:D6)</f>
        <v>924833.3400000001</v>
      </c>
      <c r="E7" s="3">
        <f>SUM(E2:E6)</f>
        <v>5549000</v>
      </c>
      <c r="F7" s="3">
        <f>SUM(F2:F6)</f>
        <v>4624166.66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8"/>
  <sheetViews>
    <sheetView zoomScalePageLayoutView="0" workbookViewId="0" topLeftCell="A16">
      <selection activeCell="C9" sqref="C9"/>
    </sheetView>
  </sheetViews>
  <sheetFormatPr defaultColWidth="9.140625" defaultRowHeight="15"/>
  <cols>
    <col min="1" max="1" width="11.7109375" style="0" customWidth="1"/>
    <col min="2" max="2" width="15.7109375" style="0" customWidth="1"/>
    <col min="3" max="3" width="86.28125" style="0" customWidth="1"/>
    <col min="4" max="5" width="26.00390625" style="0" customWidth="1"/>
    <col min="6" max="6" width="14.8515625" style="0" customWidth="1"/>
    <col min="7" max="7" width="15.28125" style="0" customWidth="1"/>
    <col min="8" max="8" width="13.140625" style="0" customWidth="1"/>
    <col min="9" max="9" width="14.00390625" style="0" customWidth="1"/>
    <col min="10" max="10" width="11.421875" style="0" hidden="1" customWidth="1"/>
    <col min="11" max="11" width="0" style="0" hidden="1" customWidth="1"/>
  </cols>
  <sheetData>
    <row r="1" spans="1:10" ht="51" customHeight="1">
      <c r="A1" s="11" t="s">
        <v>23</v>
      </c>
      <c r="B1" s="11" t="s">
        <v>24</v>
      </c>
      <c r="C1" s="5" t="s">
        <v>3</v>
      </c>
      <c r="D1" s="15" t="s">
        <v>52</v>
      </c>
      <c r="E1" s="15" t="s">
        <v>53</v>
      </c>
      <c r="F1" s="15" t="s">
        <v>56</v>
      </c>
      <c r="G1" s="4" t="s">
        <v>2</v>
      </c>
      <c r="H1" s="4" t="s">
        <v>0</v>
      </c>
      <c r="I1" s="4" t="s">
        <v>1</v>
      </c>
      <c r="J1" s="10" t="s">
        <v>8</v>
      </c>
    </row>
    <row r="2" spans="1:10" ht="60">
      <c r="A2" s="1" t="s">
        <v>36</v>
      </c>
      <c r="B2" s="1">
        <v>119</v>
      </c>
      <c r="C2" s="8" t="s">
        <v>6</v>
      </c>
      <c r="D2" s="16" t="s">
        <v>54</v>
      </c>
      <c r="E2" s="16" t="s">
        <v>55</v>
      </c>
      <c r="F2" s="17">
        <v>0.25</v>
      </c>
      <c r="G2" s="2">
        <v>491200</v>
      </c>
      <c r="H2" s="2">
        <v>2947200</v>
      </c>
      <c r="I2" s="2">
        <f>H2-G2</f>
        <v>2456000</v>
      </c>
      <c r="J2" s="9">
        <f aca="true" t="shared" si="0" ref="J2:J18">(I2)/1000</f>
        <v>2456</v>
      </c>
    </row>
    <row r="3" spans="1:10" ht="60">
      <c r="A3" s="1" t="s">
        <v>37</v>
      </c>
      <c r="B3" s="1">
        <v>120</v>
      </c>
      <c r="C3" s="8" t="s">
        <v>7</v>
      </c>
      <c r="D3" s="16" t="s">
        <v>54</v>
      </c>
      <c r="E3" s="16" t="s">
        <v>55</v>
      </c>
      <c r="F3" s="17">
        <v>0.25</v>
      </c>
      <c r="G3" s="2">
        <v>59220</v>
      </c>
      <c r="H3" s="2">
        <f>I3+G3</f>
        <v>355320</v>
      </c>
      <c r="I3" s="2">
        <v>296100</v>
      </c>
      <c r="J3" s="9">
        <f t="shared" si="0"/>
        <v>296.1</v>
      </c>
    </row>
    <row r="4" spans="1:10" ht="60">
      <c r="A4" s="1" t="s">
        <v>47</v>
      </c>
      <c r="B4" s="1">
        <v>121</v>
      </c>
      <c r="C4" s="8" t="s">
        <v>9</v>
      </c>
      <c r="D4" s="16" t="s">
        <v>54</v>
      </c>
      <c r="E4" s="16" t="s">
        <v>55</v>
      </c>
      <c r="F4" s="17">
        <v>0.25</v>
      </c>
      <c r="G4" s="2">
        <v>39480</v>
      </c>
      <c r="H4" s="2">
        <f aca="true" t="shared" si="1" ref="H4:H17">I4+G4</f>
        <v>236880</v>
      </c>
      <c r="I4" s="2">
        <v>197400</v>
      </c>
      <c r="J4" s="9">
        <f t="shared" si="0"/>
        <v>197.4</v>
      </c>
    </row>
    <row r="5" spans="1:10" ht="60">
      <c r="A5" s="1" t="s">
        <v>48</v>
      </c>
      <c r="B5" s="1">
        <v>122</v>
      </c>
      <c r="C5" s="8" t="s">
        <v>10</v>
      </c>
      <c r="D5" s="16" t="s">
        <v>54</v>
      </c>
      <c r="E5" s="16" t="s">
        <v>55</v>
      </c>
      <c r="F5" s="17">
        <v>0.25</v>
      </c>
      <c r="G5" s="2">
        <v>27720</v>
      </c>
      <c r="H5" s="2">
        <f t="shared" si="1"/>
        <v>166320</v>
      </c>
      <c r="I5" s="2">
        <v>138600</v>
      </c>
      <c r="J5" s="9">
        <f t="shared" si="0"/>
        <v>138.6</v>
      </c>
    </row>
    <row r="6" spans="1:10" ht="60">
      <c r="A6" s="1" t="s">
        <v>38</v>
      </c>
      <c r="B6" s="1">
        <v>123</v>
      </c>
      <c r="C6" s="8" t="s">
        <v>11</v>
      </c>
      <c r="D6" s="16" t="s">
        <v>54</v>
      </c>
      <c r="E6" s="16" t="s">
        <v>55</v>
      </c>
      <c r="F6" s="17">
        <v>0.25</v>
      </c>
      <c r="G6" s="2">
        <v>41580</v>
      </c>
      <c r="H6" s="2">
        <f t="shared" si="1"/>
        <v>249480</v>
      </c>
      <c r="I6" s="2">
        <v>207900</v>
      </c>
      <c r="J6" s="9">
        <f t="shared" si="0"/>
        <v>207.9</v>
      </c>
    </row>
    <row r="7" spans="1:10" ht="60">
      <c r="A7" s="1" t="s">
        <v>42</v>
      </c>
      <c r="B7" s="1">
        <v>124</v>
      </c>
      <c r="C7" s="8" t="s">
        <v>12</v>
      </c>
      <c r="D7" s="16" t="s">
        <v>54</v>
      </c>
      <c r="E7" s="16" t="s">
        <v>55</v>
      </c>
      <c r="F7" s="17">
        <v>0.25</v>
      </c>
      <c r="G7" s="2">
        <v>49250</v>
      </c>
      <c r="H7" s="2">
        <f t="shared" si="1"/>
        <v>295500</v>
      </c>
      <c r="I7" s="2">
        <v>246250</v>
      </c>
      <c r="J7" s="9">
        <f t="shared" si="0"/>
        <v>246.25</v>
      </c>
    </row>
    <row r="8" spans="1:10" ht="60">
      <c r="A8" s="1" t="s">
        <v>43</v>
      </c>
      <c r="B8" s="1">
        <v>125</v>
      </c>
      <c r="C8" s="8" t="s">
        <v>13</v>
      </c>
      <c r="D8" s="16" t="s">
        <v>54</v>
      </c>
      <c r="E8" s="16" t="s">
        <v>55</v>
      </c>
      <c r="F8" s="17">
        <v>0.25</v>
      </c>
      <c r="G8" s="2">
        <v>37900</v>
      </c>
      <c r="H8" s="2">
        <f t="shared" si="1"/>
        <v>227400</v>
      </c>
      <c r="I8" s="2">
        <v>189500</v>
      </c>
      <c r="J8" s="9">
        <f t="shared" si="0"/>
        <v>189.5</v>
      </c>
    </row>
    <row r="9" spans="1:10" ht="60">
      <c r="A9" s="1" t="s">
        <v>44</v>
      </c>
      <c r="B9" s="1">
        <v>126</v>
      </c>
      <c r="C9" s="8" t="s">
        <v>14</v>
      </c>
      <c r="D9" s="16" t="s">
        <v>54</v>
      </c>
      <c r="E9" s="16" t="s">
        <v>55</v>
      </c>
      <c r="F9" s="17">
        <v>0.25</v>
      </c>
      <c r="G9" s="2">
        <v>59220</v>
      </c>
      <c r="H9" s="2">
        <f t="shared" si="1"/>
        <v>355320</v>
      </c>
      <c r="I9" s="2">
        <v>296100</v>
      </c>
      <c r="J9" s="9">
        <f t="shared" si="0"/>
        <v>296.1</v>
      </c>
    </row>
    <row r="10" spans="1:10" ht="60">
      <c r="A10" s="1" t="s">
        <v>45</v>
      </c>
      <c r="B10" s="1">
        <v>127</v>
      </c>
      <c r="C10" s="8" t="s">
        <v>15</v>
      </c>
      <c r="D10" s="16" t="s">
        <v>54</v>
      </c>
      <c r="E10" s="16" t="s">
        <v>55</v>
      </c>
      <c r="F10" s="17">
        <v>0.25</v>
      </c>
      <c r="G10" s="2">
        <v>19740</v>
      </c>
      <c r="H10" s="2">
        <f t="shared" si="1"/>
        <v>118440</v>
      </c>
      <c r="I10" s="2">
        <v>98700</v>
      </c>
      <c r="J10" s="9">
        <f t="shared" si="0"/>
        <v>98.7</v>
      </c>
    </row>
    <row r="11" spans="1:10" ht="60">
      <c r="A11" s="1" t="s">
        <v>46</v>
      </c>
      <c r="B11" s="1">
        <v>128</v>
      </c>
      <c r="C11" s="8" t="s">
        <v>16</v>
      </c>
      <c r="D11" s="16" t="s">
        <v>54</v>
      </c>
      <c r="E11" s="16" t="s">
        <v>55</v>
      </c>
      <c r="F11" s="17">
        <v>0.25</v>
      </c>
      <c r="G11" s="2">
        <v>9870</v>
      </c>
      <c r="H11" s="2">
        <f t="shared" si="1"/>
        <v>59220</v>
      </c>
      <c r="I11" s="2">
        <v>49350</v>
      </c>
      <c r="J11" s="9">
        <f t="shared" si="0"/>
        <v>49.35</v>
      </c>
    </row>
    <row r="12" spans="1:10" ht="60">
      <c r="A12" s="14" t="s">
        <v>51</v>
      </c>
      <c r="B12" s="1">
        <v>129</v>
      </c>
      <c r="C12" s="8" t="s">
        <v>17</v>
      </c>
      <c r="D12" s="16" t="s">
        <v>54</v>
      </c>
      <c r="E12" s="16" t="s">
        <v>55</v>
      </c>
      <c r="F12" s="17">
        <v>0.25</v>
      </c>
      <c r="G12" s="2">
        <v>9870</v>
      </c>
      <c r="H12" s="2">
        <f t="shared" si="1"/>
        <v>59220</v>
      </c>
      <c r="I12" s="2">
        <v>49350</v>
      </c>
      <c r="J12" s="9">
        <f t="shared" si="0"/>
        <v>49.35</v>
      </c>
    </row>
    <row r="13" spans="1:10" ht="60">
      <c r="A13" s="1" t="s">
        <v>39</v>
      </c>
      <c r="B13" s="1">
        <v>130</v>
      </c>
      <c r="C13" s="8" t="s">
        <v>18</v>
      </c>
      <c r="D13" s="16" t="s">
        <v>54</v>
      </c>
      <c r="E13" s="16" t="s">
        <v>55</v>
      </c>
      <c r="F13" s="17">
        <v>0.25</v>
      </c>
      <c r="G13" s="2">
        <v>33075</v>
      </c>
      <c r="H13" s="2">
        <f t="shared" si="1"/>
        <v>198450</v>
      </c>
      <c r="I13" s="2">
        <v>165375</v>
      </c>
      <c r="J13" s="9">
        <f t="shared" si="0"/>
        <v>165.375</v>
      </c>
    </row>
    <row r="14" spans="1:10" ht="60">
      <c r="A14" s="1" t="s">
        <v>49</v>
      </c>
      <c r="B14" s="1">
        <v>131</v>
      </c>
      <c r="C14" s="8" t="s">
        <v>19</v>
      </c>
      <c r="D14" s="16" t="s">
        <v>54</v>
      </c>
      <c r="E14" s="16" t="s">
        <v>55</v>
      </c>
      <c r="F14" s="17">
        <v>0.25</v>
      </c>
      <c r="G14" s="2">
        <v>40425</v>
      </c>
      <c r="H14" s="2">
        <f t="shared" si="1"/>
        <v>242550</v>
      </c>
      <c r="I14" s="2">
        <v>202125</v>
      </c>
      <c r="J14" s="9">
        <f t="shared" si="0"/>
        <v>202.125</v>
      </c>
    </row>
    <row r="15" spans="1:10" ht="60">
      <c r="A15" s="1" t="s">
        <v>50</v>
      </c>
      <c r="B15" s="1">
        <v>132</v>
      </c>
      <c r="C15" s="8" t="s">
        <v>20</v>
      </c>
      <c r="D15" s="16" t="s">
        <v>54</v>
      </c>
      <c r="E15" s="16" t="s">
        <v>55</v>
      </c>
      <c r="F15" s="17">
        <v>0.25</v>
      </c>
      <c r="G15" s="2">
        <v>31177.5</v>
      </c>
      <c r="H15" s="2">
        <f t="shared" si="1"/>
        <v>187065</v>
      </c>
      <c r="I15" s="2">
        <v>155887.5</v>
      </c>
      <c r="J15" s="9">
        <f t="shared" si="0"/>
        <v>155.8875</v>
      </c>
    </row>
    <row r="16" spans="1:10" ht="60">
      <c r="A16" s="1" t="s">
        <v>40</v>
      </c>
      <c r="B16" s="1">
        <v>133</v>
      </c>
      <c r="C16" s="8" t="s">
        <v>21</v>
      </c>
      <c r="D16" s="16" t="s">
        <v>54</v>
      </c>
      <c r="E16" s="16" t="s">
        <v>55</v>
      </c>
      <c r="F16" s="17">
        <v>0.25</v>
      </c>
      <c r="G16" s="2">
        <v>62355</v>
      </c>
      <c r="H16" s="2">
        <f t="shared" si="1"/>
        <v>374130</v>
      </c>
      <c r="I16" s="2">
        <v>311775</v>
      </c>
      <c r="J16" s="9">
        <f t="shared" si="0"/>
        <v>311.775</v>
      </c>
    </row>
    <row r="17" spans="1:10" ht="60">
      <c r="A17" s="1" t="s">
        <v>41</v>
      </c>
      <c r="B17" s="1">
        <v>134</v>
      </c>
      <c r="C17" s="8" t="s">
        <v>22</v>
      </c>
      <c r="D17" s="16" t="s">
        <v>54</v>
      </c>
      <c r="E17" s="16" t="s">
        <v>55</v>
      </c>
      <c r="F17" s="17">
        <v>0.25</v>
      </c>
      <c r="G17" s="2">
        <v>31177.5</v>
      </c>
      <c r="H17" s="2">
        <f t="shared" si="1"/>
        <v>187065</v>
      </c>
      <c r="I17" s="2">
        <v>155887.5</v>
      </c>
      <c r="J17" s="9">
        <f t="shared" si="0"/>
        <v>155.8875</v>
      </c>
    </row>
    <row r="18" spans="2:10" ht="15">
      <c r="B18" s="6" t="s">
        <v>4</v>
      </c>
      <c r="G18" s="3">
        <f>SUM(G2:G17)</f>
        <v>1043260</v>
      </c>
      <c r="H18" s="3">
        <f>SUM(H2:H17)</f>
        <v>6259560</v>
      </c>
      <c r="I18" s="3">
        <f>SUM(I2:I17)</f>
        <v>5216300</v>
      </c>
      <c r="J18" s="9">
        <f t="shared" si="0"/>
        <v>5216.3</v>
      </c>
    </row>
    <row r="28" ht="15">
      <c r="J28" s="3">
        <f>'4 кв 2022'!F7+'1 кв 2023'!I18</f>
        <v>9840466.66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1.7109375" style="0" customWidth="1"/>
    <col min="2" max="2" width="15.7109375" style="0" customWidth="1"/>
    <col min="3" max="3" width="86.28125" style="0" customWidth="1"/>
    <col min="4" max="5" width="26.00390625" style="0" customWidth="1"/>
    <col min="6" max="6" width="14.8515625" style="0" customWidth="1"/>
    <col min="7" max="7" width="15.28125" style="0" customWidth="1"/>
    <col min="8" max="8" width="13.140625" style="0" customWidth="1"/>
    <col min="9" max="9" width="14.00390625" style="0" customWidth="1"/>
  </cols>
  <sheetData>
    <row r="1" spans="1:9" ht="45">
      <c r="A1" s="11" t="s">
        <v>23</v>
      </c>
      <c r="B1" s="11" t="s">
        <v>57</v>
      </c>
      <c r="C1" s="5" t="s">
        <v>58</v>
      </c>
      <c r="D1" s="15" t="s">
        <v>52</v>
      </c>
      <c r="E1" s="15" t="s">
        <v>53</v>
      </c>
      <c r="F1" s="15" t="s">
        <v>56</v>
      </c>
      <c r="G1" s="4" t="s">
        <v>2</v>
      </c>
      <c r="H1" s="4" t="s">
        <v>0</v>
      </c>
      <c r="I1" s="4" t="s">
        <v>1</v>
      </c>
    </row>
    <row r="2" spans="1:9" ht="15">
      <c r="A2" s="1">
        <v>0</v>
      </c>
      <c r="B2" s="1">
        <v>0</v>
      </c>
      <c r="C2" s="8">
        <v>0</v>
      </c>
      <c r="D2" s="16">
        <v>0</v>
      </c>
      <c r="E2" s="16">
        <v>0</v>
      </c>
      <c r="F2" s="17">
        <v>0</v>
      </c>
      <c r="G2" s="2">
        <v>0</v>
      </c>
      <c r="H2" s="2">
        <v>0</v>
      </c>
      <c r="I2" s="2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2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11.7109375" style="0" customWidth="1"/>
    <col min="2" max="2" width="15.7109375" style="0" customWidth="1"/>
    <col min="3" max="3" width="86.28125" style="0" customWidth="1"/>
    <col min="4" max="5" width="26.00390625" style="0" customWidth="1"/>
    <col min="6" max="6" width="14.8515625" style="0" customWidth="1"/>
    <col min="7" max="7" width="15.28125" style="0" customWidth="1"/>
    <col min="8" max="8" width="13.140625" style="0" customWidth="1"/>
    <col min="9" max="9" width="14.00390625" style="0" customWidth="1"/>
  </cols>
  <sheetData>
    <row r="1" spans="1:9" ht="45">
      <c r="A1" s="11" t="s">
        <v>23</v>
      </c>
      <c r="B1" s="11" t="s">
        <v>57</v>
      </c>
      <c r="C1" s="5" t="s">
        <v>58</v>
      </c>
      <c r="D1" s="15" t="s">
        <v>52</v>
      </c>
      <c r="E1" s="15" t="s">
        <v>53</v>
      </c>
      <c r="F1" s="15" t="s">
        <v>56</v>
      </c>
      <c r="G1" s="4" t="s">
        <v>2</v>
      </c>
      <c r="H1" s="4" t="s">
        <v>0</v>
      </c>
      <c r="I1" s="4" t="s">
        <v>1</v>
      </c>
    </row>
    <row r="2" spans="1:9" ht="1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2023-10-03T05:32:30Z</dcterms:modified>
  <cp:category/>
  <cp:version/>
  <cp:contentType/>
  <cp:contentStatus/>
</cp:coreProperties>
</file>